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638 КР замену входный дверей здания КНС-19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H36" i="8" l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G27" i="8"/>
  <c r="I27" i="8" s="1"/>
  <c r="G28" i="8"/>
  <c r="I28" i="8" s="1"/>
  <c r="G29" i="8"/>
  <c r="I29" i="8" s="1"/>
  <c r="G30" i="8"/>
  <c r="I30" i="8" s="1"/>
  <c r="G31" i="8"/>
  <c r="I31" i="8" s="1"/>
  <c r="G32" i="8"/>
  <c r="I32" i="8" s="1"/>
  <c r="G33" i="8"/>
  <c r="I33" i="8" s="1"/>
  <c r="G34" i="8"/>
  <c r="I34" i="8" s="1"/>
  <c r="G35" i="8"/>
  <c r="I35" i="8" s="1"/>
  <c r="G17" i="8"/>
  <c r="I17" i="8" s="1"/>
  <c r="I36" i="8" l="1"/>
</calcChain>
</file>

<file path=xl/comments1.xml><?xml version="1.0" encoding="utf-8"?>
<comments xmlns="http://schemas.openxmlformats.org/spreadsheetml/2006/main">
  <authors>
    <author>Сергей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</commentList>
</comments>
</file>

<file path=xl/sharedStrings.xml><?xml version="1.0" encoding="utf-8"?>
<sst xmlns="http://schemas.openxmlformats.org/spreadsheetml/2006/main" count="88" uniqueCount="67">
  <si>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</si>
  <si>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</si>
  <si>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</si>
  <si>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</si>
  <si>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</si>
  <si>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</si>
  <si>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</si>
  <si>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</si>
  <si>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</si>
  <si>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</si>
  <si>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</si>
  <si>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</si>
  <si>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01.7.03.01-0001</t>
  </si>
  <si>
    <t>Вода...</t>
  </si>
  <si>
    <t>м3</t>
  </si>
  <si>
    <t>01.7.11.07-0032</t>
  </si>
  <si>
    <t>Электроды сварочные Э42, диаметр 4 мм</t>
  </si>
  <si>
    <t>т</t>
  </si>
  <si>
    <t>01.7.15.04-0056</t>
  </si>
  <si>
    <t>Винты самонарезающие, с уплотнительной прокладкой, размер 4,8х35 мм</t>
  </si>
  <si>
    <t>100 шт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</si>
  <si>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</si>
  <si>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</si>
  <si>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</si>
  <si>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</si>
  <si>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</si>
  <si>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</si>
  <si>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</si>
  <si>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</si>
  <si>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</si>
  <si>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</si>
  <si>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08.4.01.02-0011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</si>
  <si>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</si>
  <si>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14.5.01.10-0025</t>
  </si>
  <si>
    <t>Пена монтажная для герметизации стыков в баллончике емкостью 0,85 л</t>
  </si>
  <si>
    <t>шт</t>
  </si>
  <si>
    <t>14.5.11.01-0003</t>
  </si>
  <si>
    <t>Шпатлевка масляно-клеевая</t>
  </si>
  <si>
    <t>ФССЦ-01.7.04.01-0011</t>
  </si>
  <si>
    <t>Закрыватель дверной гидравлический рычажный в алюминиевом корпусе</t>
  </si>
  <si>
    <t>ФССЦ-01.7.04.07-0011</t>
  </si>
  <si>
    <t>Комплект скобяных изделий для прочих однопольных дверей</t>
  </si>
  <si>
    <t>компл</t>
  </si>
  <si>
    <t>ФССЦ-07.1.01.03-0021</t>
  </si>
  <si>
    <t xml:space="preserve">   - Двери стальные утепленные двупольные 2ДСУ 2.02.1 _Двупольная утепленная металлическая дверь с полимерным покрытием, размером 1470х2000 мм (цвет серый) толщина листа 3 мм</t>
  </si>
  <si>
    <t xml:space="preserve">   - Двери стальные утепленные двупольные 2ДСУ 2.02.1_Утепленная металлическая дверь однопольный с полимерным покрытием размером 1100*2000 мм толщина листа 3 мм</t>
  </si>
  <si>
    <t xml:space="preserve">   - Двери стальные утепленные двупольные 2ДСУ 2.02.1_Утепленная металлическая дверь однопольный с полимерным покрытием размером 970х2060 мм толщина листа 3 мм</t>
  </si>
  <si>
    <t>ФССЦ-14.3.01.03-0001</t>
  </si>
  <si>
    <t>Состав грунтовочный глубокого проникновения _по ФЕР15-04-006-04_расход 0,2кг/100м2</t>
  </si>
  <si>
    <t>ФССЦ-14.4.02.04-0182</t>
  </si>
  <si>
    <t>Краска масляная и алкидная цветная, готовая к применению для наружных работ МА-15, белая</t>
  </si>
  <si>
    <t>ФССЦ-14.5.05.01-0003</t>
  </si>
  <si>
    <t>Олифа комбинированная ОКСОЛЬ</t>
  </si>
  <si>
    <t>ФССЦ-14.5.11.03-1010</t>
  </si>
  <si>
    <t>Шпатлевка финишная гипсовая</t>
  </si>
  <si>
    <t/>
  </si>
  <si>
    <t>Итого "Материалы"</t>
  </si>
  <si>
    <t>Стройка:</t>
  </si>
  <si>
    <t>Объект:</t>
  </si>
  <si>
    <t>Основание:</t>
  </si>
  <si>
    <t>ЦКНС инв. № 318</t>
  </si>
  <si>
    <t>Капитальный ремонт замена дверных блоков на КНС-19</t>
  </si>
  <si>
    <t>к Локальной смете № СКС-2023-С-3-638</t>
  </si>
  <si>
    <t>Ресурсная ведомость</t>
  </si>
  <si>
    <t>СКС-2023-С-3-638</t>
  </si>
  <si>
    <t>Составил:________________________________инженер 1 кат.СДО Н.Ю.Рогозина</t>
  </si>
  <si>
    <t>Проверил:_______________________________Начальник СДО Е.Г.Зелих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</si>
</sst>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top" wrapText="1"/>
    </xf>
    <xf numFmtId="44" fontId="8" fillId="0" borderId="1" xfId="27" applyFont="1" applyBorder="1" applyAlignment="1">
      <alignment horizontal="right" vertical="top" wrapText="1"/>
    </xf>
    <xf numFmtId="0" fontId="12" fillId="0" borderId="0" xfId="0" applyFont="1"/>
    <xf numFmtId="49" fontId="13" fillId="0" borderId="0" xfId="23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2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23" applyFont="1" applyAlignment="1">
      <alignment horizontal="center"/>
    </xf>
    <xf numFmtId="0" fontId="13" fillId="0" borderId="0" xfId="23" applyFont="1" applyBorder="1" applyAlignment="1"/>
    <xf numFmtId="49" fontId="16" fillId="0" borderId="0" xfId="0" applyNumberFormat="1" applyFont="1" applyAlignment="1">
      <alignment horizontal="right"/>
    </xf>
    <xf numFmtId="0" fontId="16" fillId="0" borderId="0" xfId="23" applyFont="1">
      <alignment horizontal="center"/>
    </xf>
    <xf numFmtId="0" fontId="15" fillId="0" borderId="0" xfId="12" applyNumberFormat="1" applyFont="1" applyAlignment="1">
      <alignment horizontal="right"/>
    </xf>
    <xf numFmtId="0" fontId="15" fillId="0" borderId="0" xfId="12" applyNumberFormat="1" applyFont="1" applyAlignment="1">
      <alignment horizontal="right" vertical="top" wrapText="1"/>
    </xf>
    <xf numFmtId="49" fontId="16" fillId="0" borderId="0" xfId="23" applyNumberFormat="1" applyFont="1" applyAlignment="1">
      <alignment horizontal="left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0" xfId="23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43"/>
  <sheetViews>
    <sheetView showGridLines="0" tabSelected="1" topLeftCell="B37" zoomScaleNormal="100" workbookViewId="0">
      <selection activeCell="B44" sqref="B44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41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3.5703125" style="2" customWidth="1"/>
    <col min="8" max="8" width="12" style="2" customWidth="1"/>
    <col min="9" max="9" width="15.5703125" style="2" customWidth="1"/>
    <col min="10" max="16384" width="9.140625" style="2"/>
  </cols>
  <sheetData>
    <row r="1" spans="1:9" s="22" customFormat="1" ht="15.75" customHeight="1" x14ac:dyDescent="0.2">
      <c r="A1" s="22" t="s">
        <v>57</v>
      </c>
      <c r="B1" s="23" t="s">
        <v>60</v>
      </c>
      <c r="D1" s="24"/>
      <c r="E1" s="24"/>
      <c r="F1" s="25"/>
      <c r="G1" s="25"/>
      <c r="H1" s="25"/>
      <c r="I1" s="25"/>
    </row>
    <row r="2" spans="1:9" s="22" customFormat="1" ht="16.5" customHeight="1" x14ac:dyDescent="0.2">
      <c r="A2" s="22" t="s">
        <v>58</v>
      </c>
      <c r="B2" s="23" t="s">
        <v>61</v>
      </c>
      <c r="D2" s="24"/>
      <c r="E2" s="24"/>
      <c r="F2" s="25"/>
      <c r="G2" s="25"/>
      <c r="H2" s="25"/>
      <c r="I2" s="25"/>
    </row>
    <row r="3" spans="1:9" s="22" customFormat="1" ht="11.25" x14ac:dyDescent="0.15">
      <c r="B3" s="26"/>
      <c r="D3" s="24"/>
      <c r="E3" s="24"/>
      <c r="F3" s="25"/>
      <c r="G3" s="25"/>
      <c r="H3" s="25"/>
      <c r="I3" s="25"/>
    </row>
    <row r="4" spans="1:9" s="22" customFormat="1" ht="15" x14ac:dyDescent="0.2">
      <c r="B4" s="26"/>
      <c r="D4" s="27" t="s">
        <v>63</v>
      </c>
      <c r="E4" s="24"/>
      <c r="F4" s="25"/>
      <c r="G4" s="25"/>
      <c r="H4" s="25"/>
      <c r="I4" s="25"/>
    </row>
    <row r="5" spans="1:9" s="22" customFormat="1" ht="18" customHeight="1" x14ac:dyDescent="0.2">
      <c r="B5" s="26"/>
      <c r="C5" s="26"/>
      <c r="D5" s="28" t="s">
        <v>62</v>
      </c>
      <c r="E5" s="24"/>
      <c r="F5" s="25"/>
      <c r="G5" s="25"/>
      <c r="H5" s="25"/>
      <c r="I5" s="25"/>
    </row>
    <row r="6" spans="1:9" s="22" customFormat="1" ht="16.5" customHeight="1" x14ac:dyDescent="0.2">
      <c r="B6" s="26"/>
      <c r="C6" s="39" t="s">
        <v>61</v>
      </c>
      <c r="D6" s="39"/>
      <c r="E6" s="39"/>
      <c r="F6" s="39"/>
      <c r="G6" s="39"/>
      <c r="H6" s="29"/>
      <c r="I6" s="29"/>
    </row>
    <row r="7" spans="1:9" s="22" customFormat="1" x14ac:dyDescent="0.2">
      <c r="B7" s="30"/>
      <c r="C7" s="31"/>
      <c r="D7" s="24"/>
      <c r="E7" s="24"/>
      <c r="F7" s="25"/>
      <c r="G7" s="25"/>
      <c r="H7" s="25"/>
      <c r="I7" s="32"/>
    </row>
    <row r="8" spans="1:9" s="22" customFormat="1" x14ac:dyDescent="0.2">
      <c r="A8" s="22" t="s">
        <v>59</v>
      </c>
      <c r="B8" s="23" t="s">
        <v>64</v>
      </c>
      <c r="D8" s="24"/>
      <c r="E8" s="24"/>
      <c r="F8" s="25"/>
      <c r="G8" s="25"/>
      <c r="H8" s="25"/>
      <c r="I8" s="33"/>
    </row>
    <row r="9" spans="1:9" s="22" customFormat="1" ht="5.25" customHeight="1" x14ac:dyDescent="0.15">
      <c r="B9" s="34"/>
      <c r="D9" s="24"/>
      <c r="E9" s="24"/>
      <c r="F9" s="25"/>
      <c r="G9" s="25"/>
      <c r="H9" s="25"/>
      <c r="I9" s="25"/>
    </row>
    <row r="10" spans="1:9" ht="12.75" customHeight="1" x14ac:dyDescent="0.2">
      <c r="B10" s="40" t="s">
        <v>8</v>
      </c>
      <c r="C10" s="43" t="s">
        <v>0</v>
      </c>
      <c r="D10" s="43" t="s">
        <v>1</v>
      </c>
      <c r="E10" s="46" t="s">
        <v>7</v>
      </c>
      <c r="F10" s="49" t="s">
        <v>4</v>
      </c>
      <c r="G10" s="49"/>
      <c r="H10" s="49" t="s">
        <v>6</v>
      </c>
      <c r="I10" s="49"/>
    </row>
    <row r="11" spans="1:9" ht="12.75" customHeight="1" x14ac:dyDescent="0.2">
      <c r="B11" s="41"/>
      <c r="C11" s="44"/>
      <c r="D11" s="44"/>
      <c r="E11" s="47"/>
      <c r="F11" s="8" t="s">
        <v>2</v>
      </c>
      <c r="G11" s="19" t="s">
        <v>3</v>
      </c>
      <c r="H11" s="8" t="s">
        <v>2</v>
      </c>
      <c r="I11" s="8" t="s">
        <v>3</v>
      </c>
    </row>
    <row r="12" spans="1:9" x14ac:dyDescent="0.2">
      <c r="B12" s="42"/>
      <c r="C12" s="45"/>
      <c r="D12" s="45"/>
      <c r="E12" s="48"/>
      <c r="F12" s="7" t="s">
        <v>5</v>
      </c>
      <c r="G12" s="7" t="s">
        <v>5</v>
      </c>
      <c r="H12" s="7" t="s">
        <v>5</v>
      </c>
      <c r="I12" s="7" t="s">
        <v>5</v>
      </c>
    </row>
    <row r="13" spans="1:9" x14ac:dyDescent="0.2">
      <c r="B13" s="9">
        <v>1</v>
      </c>
      <c r="C13" s="9">
        <v>2</v>
      </c>
      <c r="D13" s="9">
        <v>3</v>
      </c>
      <c r="E13" s="10">
        <v>4</v>
      </c>
      <c r="F13" s="9">
        <v>5</v>
      </c>
      <c r="G13" s="9">
        <v>6</v>
      </c>
      <c r="H13" s="9">
        <v>7</v>
      </c>
      <c r="I13" s="9">
        <v>8</v>
      </c>
    </row>
    <row r="14" spans="1:9" ht="17.850000000000001" customHeight="1" x14ac:dyDescent="0.2">
      <c r="B14" s="35" t="s">
        <v>9</v>
      </c>
      <c r="C14" s="36"/>
      <c r="D14" s="36"/>
      <c r="E14" s="36"/>
      <c r="F14" s="36"/>
      <c r="G14" s="36"/>
      <c r="H14" s="36"/>
      <c r="I14" s="36"/>
    </row>
    <row r="15" spans="1:9" ht="17.850000000000001" customHeight="1" x14ac:dyDescent="0.2">
      <c r="B15" s="35" t="s">
        <v>10</v>
      </c>
      <c r="C15" s="36"/>
      <c r="D15" s="36"/>
      <c r="E15" s="36"/>
      <c r="F15" s="36"/>
      <c r="G15" s="36"/>
      <c r="H15" s="36"/>
      <c r="I15" s="36"/>
    </row>
    <row r="16" spans="1:9" ht="17.850000000000001" customHeight="1" x14ac:dyDescent="0.2">
      <c r="B16" s="37" t="s">
        <v>11</v>
      </c>
      <c r="C16" s="38"/>
      <c r="D16" s="38"/>
      <c r="E16" s="38"/>
      <c r="F16" s="38"/>
      <c r="G16" s="38"/>
      <c r="H16" s="38"/>
      <c r="I16" s="38"/>
    </row>
    <row r="17" spans="2:9" ht="25.5" x14ac:dyDescent="0.2">
      <c r="B17" s="11" t="s">
        <v>12</v>
      </c>
      <c r="C17" s="12" t="s">
        <v>13</v>
      </c>
      <c r="D17" s="13" t="s">
        <v>14</v>
      </c>
      <c r="E17" s="11">
        <v>4.72659E-2</v>
      </c>
      <c r="F17" s="14">
        <v>2.44</v>
      </c>
      <c r="G17" s="20">
        <f>8.34*F17</f>
        <v>20.349599999999999</v>
      </c>
      <c r="H17" s="14">
        <v>0.12</v>
      </c>
      <c r="I17" s="20">
        <f>G17*E17</f>
        <v>0.96184215863999989</v>
      </c>
    </row>
    <row r="18" spans="2:9" ht="25.5" x14ac:dyDescent="0.2">
      <c r="B18" s="11" t="s">
        <v>15</v>
      </c>
      <c r="C18" s="12" t="s">
        <v>16</v>
      </c>
      <c r="D18" s="13" t="s">
        <v>17</v>
      </c>
      <c r="E18" s="11">
        <v>8.9499999999999996E-4</v>
      </c>
      <c r="F18" s="14">
        <v>10315.01</v>
      </c>
      <c r="G18" s="20">
        <f t="shared" ref="G18:G35" si="0">8.34*F18</f>
        <v>86027.183399999994</v>
      </c>
      <c r="H18" s="14">
        <v>9.23</v>
      </c>
      <c r="I18" s="20">
        <f t="shared" ref="I18:I35" si="1">G18*E18</f>
        <v>76.994329142999987</v>
      </c>
    </row>
    <row r="19" spans="2:9" ht="25.5" x14ac:dyDescent="0.2">
      <c r="B19" s="11" t="s">
        <v>18</v>
      </c>
      <c r="C19" s="12" t="s">
        <v>19</v>
      </c>
      <c r="D19" s="13" t="s">
        <v>20</v>
      </c>
      <c r="E19" s="11">
        <v>0.24</v>
      </c>
      <c r="F19" s="14">
        <v>20</v>
      </c>
      <c r="G19" s="20">
        <f t="shared" si="0"/>
        <v>166.8</v>
      </c>
      <c r="H19" s="14">
        <v>4.8</v>
      </c>
      <c r="I19" s="20">
        <f t="shared" si="1"/>
        <v>40.032000000000004</v>
      </c>
    </row>
    <row r="20" spans="2:9" ht="25.5" x14ac:dyDescent="0.2">
      <c r="B20" s="11" t="s">
        <v>21</v>
      </c>
      <c r="C20" s="12" t="s">
        <v>22</v>
      </c>
      <c r="D20" s="13" t="s">
        <v>23</v>
      </c>
      <c r="E20" s="11">
        <v>7.5039999999999996E-2</v>
      </c>
      <c r="F20" s="14">
        <v>72.319999999999993</v>
      </c>
      <c r="G20" s="20">
        <f t="shared" si="0"/>
        <v>603.14879999999994</v>
      </c>
      <c r="H20" s="14">
        <v>5.43</v>
      </c>
      <c r="I20" s="20">
        <f t="shared" si="1"/>
        <v>45.26028595199999</v>
      </c>
    </row>
    <row r="21" spans="2:9" ht="25.5" x14ac:dyDescent="0.2">
      <c r="B21" s="11" t="s">
        <v>24</v>
      </c>
      <c r="C21" s="12" t="s">
        <v>25</v>
      </c>
      <c r="D21" s="13" t="s">
        <v>26</v>
      </c>
      <c r="E21" s="11">
        <v>1.9698E-2</v>
      </c>
      <c r="F21" s="14">
        <v>1.82</v>
      </c>
      <c r="G21" s="20">
        <f t="shared" si="0"/>
        <v>15.178800000000001</v>
      </c>
      <c r="H21" s="14">
        <v>0.04</v>
      </c>
      <c r="I21" s="20">
        <f t="shared" si="1"/>
        <v>0.29899200240000001</v>
      </c>
    </row>
    <row r="22" spans="2:9" ht="25.5" x14ac:dyDescent="0.2">
      <c r="B22" s="11" t="s">
        <v>27</v>
      </c>
      <c r="C22" s="12" t="s">
        <v>28</v>
      </c>
      <c r="D22" s="13" t="s">
        <v>14</v>
      </c>
      <c r="E22" s="11">
        <v>3.7599999999999999E-5</v>
      </c>
      <c r="F22" s="14">
        <v>74.58</v>
      </c>
      <c r="G22" s="20">
        <f t="shared" si="0"/>
        <v>621.99720000000002</v>
      </c>
      <c r="H22" s="14"/>
      <c r="I22" s="20">
        <f t="shared" si="1"/>
        <v>2.3387094720000001E-2</v>
      </c>
    </row>
    <row r="23" spans="2:9" ht="25.5" x14ac:dyDescent="0.2">
      <c r="B23" s="11" t="s">
        <v>29</v>
      </c>
      <c r="C23" s="12" t="s">
        <v>30</v>
      </c>
      <c r="D23" s="13" t="s">
        <v>14</v>
      </c>
      <c r="E23" s="11">
        <v>0.41271999999999998</v>
      </c>
      <c r="F23" s="14">
        <v>517.91</v>
      </c>
      <c r="G23" s="20">
        <f t="shared" si="0"/>
        <v>4319.3693999999996</v>
      </c>
      <c r="H23" s="14">
        <v>213.75</v>
      </c>
      <c r="I23" s="20">
        <f t="shared" si="1"/>
        <v>1782.6901387679998</v>
      </c>
    </row>
    <row r="24" spans="2:9" ht="51" x14ac:dyDescent="0.2">
      <c r="B24" s="11" t="s">
        <v>31</v>
      </c>
      <c r="C24" s="12" t="s">
        <v>32</v>
      </c>
      <c r="D24" s="13" t="s">
        <v>17</v>
      </c>
      <c r="E24" s="11">
        <v>2.0549999999999999E-2</v>
      </c>
      <c r="F24" s="14">
        <v>5804</v>
      </c>
      <c r="G24" s="20">
        <f t="shared" si="0"/>
        <v>48405.36</v>
      </c>
      <c r="H24" s="14">
        <v>119.27</v>
      </c>
      <c r="I24" s="20">
        <f t="shared" si="1"/>
        <v>994.73014799999999</v>
      </c>
    </row>
    <row r="25" spans="2:9" ht="25.5" x14ac:dyDescent="0.2">
      <c r="B25" s="11" t="s">
        <v>33</v>
      </c>
      <c r="C25" s="12" t="s">
        <v>34</v>
      </c>
      <c r="D25" s="13" t="s">
        <v>35</v>
      </c>
      <c r="E25" s="11">
        <v>0.68500000000000005</v>
      </c>
      <c r="F25" s="14">
        <v>72.8</v>
      </c>
      <c r="G25" s="20">
        <f t="shared" si="0"/>
        <v>607.15199999999993</v>
      </c>
      <c r="H25" s="14">
        <v>49.87</v>
      </c>
      <c r="I25" s="20">
        <f t="shared" si="1"/>
        <v>415.89911999999998</v>
      </c>
    </row>
    <row r="26" spans="2:9" ht="25.5" x14ac:dyDescent="0.2">
      <c r="B26" s="11" t="s">
        <v>36</v>
      </c>
      <c r="C26" s="12" t="s">
        <v>37</v>
      </c>
      <c r="D26" s="13" t="s">
        <v>17</v>
      </c>
      <c r="E26" s="11">
        <v>4.6900000000000002E-4</v>
      </c>
      <c r="F26" s="14">
        <v>2898.5</v>
      </c>
      <c r="G26" s="20">
        <f t="shared" si="0"/>
        <v>24173.489999999998</v>
      </c>
      <c r="H26" s="14">
        <v>1.36</v>
      </c>
      <c r="I26" s="20">
        <f t="shared" si="1"/>
        <v>11.337366809999999</v>
      </c>
    </row>
    <row r="27" spans="2:9" ht="38.25" x14ac:dyDescent="0.2">
      <c r="B27" s="11" t="s">
        <v>38</v>
      </c>
      <c r="C27" s="12" t="s">
        <v>39</v>
      </c>
      <c r="D27" s="13" t="s">
        <v>35</v>
      </c>
      <c r="E27" s="11">
        <v>3</v>
      </c>
      <c r="F27" s="14">
        <v>428.27</v>
      </c>
      <c r="G27" s="20">
        <f t="shared" si="0"/>
        <v>3571.7718</v>
      </c>
      <c r="H27" s="14">
        <v>1284.81</v>
      </c>
      <c r="I27" s="20">
        <f t="shared" si="1"/>
        <v>10715.315399999999</v>
      </c>
    </row>
    <row r="28" spans="2:9" ht="38.25" x14ac:dyDescent="0.2">
      <c r="B28" s="11" t="s">
        <v>40</v>
      </c>
      <c r="C28" s="12" t="s">
        <v>41</v>
      </c>
      <c r="D28" s="13" t="s">
        <v>42</v>
      </c>
      <c r="E28" s="11">
        <v>3</v>
      </c>
      <c r="F28" s="14">
        <v>94.68</v>
      </c>
      <c r="G28" s="20">
        <f t="shared" si="0"/>
        <v>789.63120000000004</v>
      </c>
      <c r="H28" s="14">
        <v>284.04000000000002</v>
      </c>
      <c r="I28" s="20">
        <f t="shared" si="1"/>
        <v>2368.8936000000003</v>
      </c>
    </row>
    <row r="29" spans="2:9" ht="63.75" x14ac:dyDescent="0.2">
      <c r="B29" s="11" t="s">
        <v>43</v>
      </c>
      <c r="C29" s="12" t="s">
        <v>44</v>
      </c>
      <c r="D29" s="13" t="s">
        <v>35</v>
      </c>
      <c r="E29" s="11">
        <v>1</v>
      </c>
      <c r="F29" s="14">
        <v>3462.65</v>
      </c>
      <c r="G29" s="20">
        <f t="shared" si="0"/>
        <v>28878.501</v>
      </c>
      <c r="H29" s="14">
        <v>3462.65</v>
      </c>
      <c r="I29" s="20">
        <f t="shared" si="1"/>
        <v>28878.501</v>
      </c>
    </row>
    <row r="30" spans="2:9" ht="63.75" x14ac:dyDescent="0.2">
      <c r="B30" s="11" t="s">
        <v>43</v>
      </c>
      <c r="C30" s="12" t="s">
        <v>45</v>
      </c>
      <c r="D30" s="13" t="s">
        <v>35</v>
      </c>
      <c r="E30" s="11">
        <v>1</v>
      </c>
      <c r="F30" s="14">
        <v>3462.65</v>
      </c>
      <c r="G30" s="20">
        <f t="shared" si="0"/>
        <v>28878.501</v>
      </c>
      <c r="H30" s="14">
        <v>3462.65</v>
      </c>
      <c r="I30" s="20">
        <f t="shared" si="1"/>
        <v>28878.501</v>
      </c>
    </row>
    <row r="31" spans="2:9" ht="63.75" x14ac:dyDescent="0.2">
      <c r="B31" s="11" t="s">
        <v>43</v>
      </c>
      <c r="C31" s="12" t="s">
        <v>46</v>
      </c>
      <c r="D31" s="13" t="s">
        <v>35</v>
      </c>
      <c r="E31" s="11">
        <v>1</v>
      </c>
      <c r="F31" s="14">
        <v>3462.65</v>
      </c>
      <c r="G31" s="20">
        <f t="shared" si="0"/>
        <v>28878.501</v>
      </c>
      <c r="H31" s="14">
        <v>3462.65</v>
      </c>
      <c r="I31" s="20">
        <f t="shared" si="1"/>
        <v>28878.501</v>
      </c>
    </row>
    <row r="32" spans="2:9" ht="38.25" x14ac:dyDescent="0.2">
      <c r="B32" s="11" t="s">
        <v>47</v>
      </c>
      <c r="C32" s="12" t="s">
        <v>48</v>
      </c>
      <c r="D32" s="13" t="s">
        <v>26</v>
      </c>
      <c r="E32" s="11">
        <v>1.8759999999999999</v>
      </c>
      <c r="F32" s="14">
        <v>21.77</v>
      </c>
      <c r="G32" s="20">
        <f t="shared" si="0"/>
        <v>181.56180000000001</v>
      </c>
      <c r="H32" s="14">
        <v>40.840000000000003</v>
      </c>
      <c r="I32" s="20">
        <f t="shared" si="1"/>
        <v>340.60993680000001</v>
      </c>
    </row>
    <row r="33" spans="2:9" ht="38.25" x14ac:dyDescent="0.2">
      <c r="B33" s="11" t="s">
        <v>49</v>
      </c>
      <c r="C33" s="12" t="s">
        <v>50</v>
      </c>
      <c r="D33" s="13" t="s">
        <v>17</v>
      </c>
      <c r="E33" s="11">
        <v>2.5045000000000002E-3</v>
      </c>
      <c r="F33" s="14">
        <v>22638.2</v>
      </c>
      <c r="G33" s="20">
        <f t="shared" si="0"/>
        <v>188802.58799999999</v>
      </c>
      <c r="H33" s="14">
        <v>56.7</v>
      </c>
      <c r="I33" s="20">
        <f t="shared" si="1"/>
        <v>472.85608164600001</v>
      </c>
    </row>
    <row r="34" spans="2:9" ht="38.25" x14ac:dyDescent="0.2">
      <c r="B34" s="11" t="s">
        <v>51</v>
      </c>
      <c r="C34" s="12" t="s">
        <v>52</v>
      </c>
      <c r="D34" s="13" t="s">
        <v>17</v>
      </c>
      <c r="E34" s="11">
        <v>9.6610000000000001E-4</v>
      </c>
      <c r="F34" s="14">
        <v>8760</v>
      </c>
      <c r="G34" s="20">
        <f t="shared" si="0"/>
        <v>73058.399999999994</v>
      </c>
      <c r="H34" s="14">
        <v>8.4600000000000009</v>
      </c>
      <c r="I34" s="20">
        <f t="shared" si="1"/>
        <v>70.581720239999996</v>
      </c>
    </row>
    <row r="35" spans="2:9" ht="38.25" x14ac:dyDescent="0.2">
      <c r="B35" s="11" t="s">
        <v>53</v>
      </c>
      <c r="C35" s="12" t="s">
        <v>54</v>
      </c>
      <c r="D35" s="13" t="s">
        <v>26</v>
      </c>
      <c r="E35" s="11">
        <v>24.059699999999999</v>
      </c>
      <c r="F35" s="14">
        <v>9.84</v>
      </c>
      <c r="G35" s="20">
        <f t="shared" si="0"/>
        <v>82.065600000000003</v>
      </c>
      <c r="H35" s="14">
        <v>236.75</v>
      </c>
      <c r="I35" s="20">
        <f t="shared" si="1"/>
        <v>1974.47371632</v>
      </c>
    </row>
    <row r="36" spans="2:9" x14ac:dyDescent="0.2">
      <c r="B36" s="15" t="s">
        <v>55</v>
      </c>
      <c r="C36" s="16" t="s">
        <v>56</v>
      </c>
      <c r="D36" s="17"/>
      <c r="E36" s="15" t="s">
        <v>55</v>
      </c>
      <c r="F36" s="18"/>
      <c r="G36" s="18"/>
      <c r="H36" s="18">
        <f>SUM(H17:H35)</f>
        <v>12703.42</v>
      </c>
      <c r="I36" s="21">
        <f>SUM(I17:I35)</f>
        <v>105946.46106493477</v>
      </c>
    </row>
    <row r="37" spans="2:9" x14ac:dyDescent="0.2">
      <c r="B37" s="5"/>
      <c r="C37" s="3"/>
      <c r="D37" s="4"/>
      <c r="E37" s="5"/>
      <c r="F37" s="6"/>
      <c r="G37" s="6"/>
      <c r="H37" s="6"/>
      <c r="I37" s="6"/>
    </row>
    <row r="40" spans="2:9" x14ac:dyDescent="0.2">
      <c r="B40" s="1" t="s">
        <v>65</v>
      </c>
    </row>
    <row r="43" spans="2:9" x14ac:dyDescent="0.2">
      <c r="B43" s="1" t="s">
        <v>66</v>
      </c>
    </row>
  </sheetData>
  <mergeCells count="10">
    <mergeCell ref="B14:I14"/>
    <mergeCell ref="B15:I15"/>
    <mergeCell ref="B16:I16"/>
    <mergeCell ref="C6:G6"/>
    <mergeCell ref="B10:B12"/>
    <mergeCell ref="C10:C12"/>
    <mergeCell ref="D10:D12"/>
    <mergeCell ref="E10:E12"/>
    <mergeCell ref="F10:G10"/>
    <mergeCell ref="H10:I10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2023-06-16T05:37:18Z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